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75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5" i="2"/>
  <c r="C14" i="2"/>
  <c r="C74" i="2" l="1"/>
  <c r="C42" i="2"/>
  <c r="C97" i="2"/>
  <c r="C92" i="2"/>
  <c r="C85" i="2"/>
  <c r="C79" i="2"/>
  <c r="C69" i="2"/>
  <c r="C61" i="2"/>
  <c r="C56" i="2"/>
  <c r="C54" i="2"/>
  <c r="C50" i="2"/>
  <c r="C27" i="2"/>
  <c r="C30" i="2"/>
  <c r="C45" i="2"/>
  <c r="C39" i="2"/>
  <c r="C124" i="2"/>
  <c r="C101" i="2"/>
  <c r="C103" i="2"/>
  <c r="C105" i="2"/>
  <c r="C110" i="2"/>
  <c r="C112" i="2"/>
  <c r="C114" i="2"/>
  <c r="C120" i="2"/>
  <c r="C117" i="2"/>
  <c r="C25" i="2" l="1"/>
  <c r="C100" i="2"/>
  <c r="C15" i="2"/>
  <c r="C24" i="2"/>
  <c r="C23" i="2" s="1"/>
  <c r="C22" i="2"/>
  <c r="C21" i="2" s="1"/>
  <c r="C17" i="2"/>
  <c r="C36" i="1"/>
  <c r="C21" i="1"/>
  <c r="C20" i="1" s="1"/>
  <c r="C18" i="1"/>
  <c r="C12" i="1"/>
  <c r="C11" i="1" s="1"/>
  <c r="C43" i="1"/>
  <c r="C37" i="1"/>
  <c r="C20" i="2" l="1"/>
  <c r="C35" i="1"/>
  <c r="C34" i="1" s="1"/>
  <c r="C30" i="1"/>
  <c r="C29" i="1"/>
  <c r="C28" i="1" s="1"/>
  <c r="C27" i="1" s="1"/>
</calcChain>
</file>

<file path=xl/sharedStrings.xml><?xml version="1.0" encoding="utf-8"?>
<sst xmlns="http://schemas.openxmlformats.org/spreadsheetml/2006/main" count="201" uniqueCount="139">
  <si>
    <t>CỘNG HÒA XÃ HỘI CHỦ NGHĨA VIỆT NAM</t>
  </si>
  <si>
    <t>Độc lập - Tự do - Hạnh phúc</t>
  </si>
  <si>
    <t>Đơn vị: Trường THPT Vân Cốc</t>
  </si>
  <si>
    <t>THÔNG BÁO</t>
  </si>
  <si>
    <t>(Dùng cho đơn vị dự toán trực tiếp sử dụng kinh phí NSNN)</t>
  </si>
  <si>
    <t xml:space="preserve">  ĐV tính: đồng</t>
  </si>
  <si>
    <t>TT</t>
  </si>
  <si>
    <t>Chỉ tiêu</t>
  </si>
  <si>
    <t>Dự toán  được giao</t>
  </si>
  <si>
    <t>Ghi chú</t>
  </si>
  <si>
    <t>A</t>
  </si>
  <si>
    <t>Dự toán thu</t>
  </si>
  <si>
    <t>I</t>
  </si>
  <si>
    <t>Tổng số thu</t>
  </si>
  <si>
    <t xml:space="preserve"> Thu phí, lệ phí</t>
  </si>
  <si>
    <t>Thu học phí hệ có chỉ tiêu ngân sách</t>
  </si>
  <si>
    <t>Lệ phí thi THPT QG</t>
  </si>
  <si>
    <t>Thu hoạt động SX, cung ứng dịch vụ</t>
  </si>
  <si>
    <t>( Chi tiết theo từng loại hình SX,  dịch vụ )</t>
  </si>
  <si>
    <t xml:space="preserve"> Thu viện trợ (chi tiết theo từng dự án)</t>
  </si>
  <si>
    <t xml:space="preserve">Thu sự nghiệp khác </t>
  </si>
  <si>
    <t>Thu dạy thêm học thêm</t>
  </si>
  <si>
    <t>II</t>
  </si>
  <si>
    <t>Số thu nộp NSNN</t>
  </si>
  <si>
    <t>Phí, lệ phí</t>
  </si>
  <si>
    <t>Hoạt động SX, cung ứng dịch vụ</t>
  </si>
  <si>
    <t xml:space="preserve">  Hoạt động sự nghiệp khác </t>
  </si>
  <si>
    <t>( Chi tiết theo từng loại thu )</t>
  </si>
  <si>
    <t>III</t>
  </si>
  <si>
    <t xml:space="preserve"> Phí, lệ phí</t>
  </si>
  <si>
    <t xml:space="preserve"> Thu viện trợ</t>
  </si>
  <si>
    <t xml:space="preserve">Hoạt động sự nghiệp khác </t>
  </si>
  <si>
    <t>B</t>
  </si>
  <si>
    <t>Loại ..., khoản …</t>
  </si>
  <si>
    <t xml:space="preserve">  Chi thanh toán cá nhân</t>
  </si>
  <si>
    <t xml:space="preserve">  Chi nghiệp vụ chuyên môn</t>
  </si>
  <si>
    <t xml:space="preserve">  Chi mua sắm, sửa chữa lớn</t>
  </si>
  <si>
    <t xml:space="preserve">  Chi khác</t>
  </si>
  <si>
    <t>C</t>
  </si>
  <si>
    <t>Dự toán chi nguồn khác (nếu có)</t>
  </si>
  <si>
    <t>Biểu số 3</t>
  </si>
  <si>
    <t>(Dùng cho đơn vị dự toán cấp trên và đơn vị  dự toán trực tiếp sử dụng kinh phí NSNN)</t>
  </si>
  <si>
    <t>Đơn vị tính: Đồng</t>
  </si>
  <si>
    <t>Số</t>
  </si>
  <si>
    <t>Số liệu báo</t>
  </si>
  <si>
    <t>cáo quyết</t>
  </si>
  <si>
    <t>toán</t>
  </si>
  <si>
    <t>Số liệu quyết</t>
  </si>
  <si>
    <t>duyệt</t>
  </si>
  <si>
    <t>Quyết toán thu</t>
  </si>
  <si>
    <t>Quyết toán chi nguồn khác</t>
  </si>
  <si>
    <r>
      <t xml:space="preserve">* </t>
    </r>
    <r>
      <rPr>
        <b/>
        <i/>
        <u/>
        <sz val="12"/>
        <color theme="1"/>
        <rFont val="Times New Roman"/>
        <family val="1"/>
      </rPr>
      <t>Ghi chú:</t>
    </r>
    <r>
      <rPr>
        <sz val="12"/>
        <color theme="1"/>
        <rFont val="Times New Roman"/>
        <family val="1"/>
      </rPr>
      <t xml:space="preserve">   Quyết toán chi nguồn NSNN bao gồm cả nguồn viện trợ</t>
    </r>
  </si>
  <si>
    <t>Chương:</t>
  </si>
  <si>
    <t>Trường THPT Vân Cốc</t>
  </si>
  <si>
    <t xml:space="preserve"> Đơn vị: </t>
  </si>
  <si>
    <t>Dự toán chi ngân sách nhà nước</t>
  </si>
  <si>
    <t>Số được để lại chi theo chế độ</t>
  </si>
  <si>
    <t xml:space="preserve">                 Thủ trưởng đơn vị</t>
  </si>
  <si>
    <r>
      <t> </t>
    </r>
    <r>
      <rPr>
        <i/>
        <sz val="12"/>
        <rFont val="Times New Roman"/>
        <family val="1"/>
      </rPr>
      <t xml:space="preserve">           Ngày  22   tháng  02  năm 2017</t>
    </r>
  </si>
  <si>
    <r>
      <t>CÔNG KHAI  DỰ TOÁN THU - CHI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rFont val="Times New Roman"/>
        <family val="1"/>
      </rPr>
      <t>năm 2017</t>
    </r>
  </si>
  <si>
    <r>
      <t xml:space="preserve">CÔNG KHAI QUYẾT TOÁN THU - CHI NGUỒN NSNN, NGUỒN KHÁC </t>
    </r>
    <r>
      <rPr>
        <sz val="12"/>
        <rFont val="Times New Roman"/>
        <family val="1"/>
      </rPr>
      <t>năm 2015</t>
    </r>
  </si>
  <si>
    <t>toán được</t>
  </si>
  <si>
    <t>Quyết toán chi ngân sách nhà nước</t>
  </si>
  <si>
    <t xml:space="preserve">Tiền lương </t>
  </si>
  <si>
    <t xml:space="preserve"> Lương hợp đồng dài hạn</t>
  </si>
  <si>
    <t>Phụ cấp lương</t>
  </si>
  <si>
    <t>+ Phụ cấp chức vụ</t>
  </si>
  <si>
    <t>+ Phụ cấp thâm niên vượt khung</t>
  </si>
  <si>
    <t>+ Phụ cấp thâm niên nghề</t>
  </si>
  <si>
    <t>+ Phụ cấp trách nhiệm</t>
  </si>
  <si>
    <t xml:space="preserve">+ Phụ cấp ưu đãi nghề </t>
  </si>
  <si>
    <t>+ Phụ cấp dạy thêm giờ</t>
  </si>
  <si>
    <t>Tiền thưởng</t>
  </si>
  <si>
    <t>Các khoản đóng góp</t>
  </si>
  <si>
    <t>+ Bảo hiểm xã hội</t>
  </si>
  <si>
    <t>+ Bảo hiểm y tế</t>
  </si>
  <si>
    <t>+ Kinh phí công đoàn</t>
  </si>
  <si>
    <t>+ Bảo hiểm thất nghiệp</t>
  </si>
  <si>
    <t>Phúc lợi tập thể</t>
  </si>
  <si>
    <t xml:space="preserve"> Tiền nước uống</t>
  </si>
  <si>
    <t>Thanh toán dịch vụ công cộng</t>
  </si>
  <si>
    <t>Tiền điện</t>
  </si>
  <si>
    <t>Vật tư văn phòng</t>
  </si>
  <si>
    <t>Văn phòng phẩm</t>
  </si>
  <si>
    <t xml:space="preserve"> Mua sắm công cụ, dụng cụ văn phòng</t>
  </si>
  <si>
    <t xml:space="preserve"> Khoán văn phòng phẩm</t>
  </si>
  <si>
    <t xml:space="preserve"> Vật tư văn phòng khác</t>
  </si>
  <si>
    <t>Thông tin, tuyên truyền, liên lạc</t>
  </si>
  <si>
    <t xml:space="preserve"> Cước phí điện thoại trong nước</t>
  </si>
  <si>
    <t>Cước phí bưu chính</t>
  </si>
  <si>
    <t xml:space="preserve"> Sách báo, tạp chí thư viện</t>
  </si>
  <si>
    <t xml:space="preserve"> Thuê bao đường điện thoại</t>
  </si>
  <si>
    <t xml:space="preserve"> Cước phí Internet, thư viên điện tử</t>
  </si>
  <si>
    <t xml:space="preserve"> Khoán điện thoại</t>
  </si>
  <si>
    <t xml:space="preserve"> Khác</t>
  </si>
  <si>
    <t>Công tác phí</t>
  </si>
  <si>
    <t>Tiền vé máy bay, tàu, xe</t>
  </si>
  <si>
    <t xml:space="preserve"> Phụ cấp công tác phi</t>
  </si>
  <si>
    <t xml:space="preserve"> Tiền thuê phòng nghỉ</t>
  </si>
  <si>
    <t xml:space="preserve"> Khoán công tác phí</t>
  </si>
  <si>
    <t>Chi phí thuê mướn</t>
  </si>
  <si>
    <t xml:space="preserve"> Thuê phương tiện vận chuyển</t>
  </si>
  <si>
    <t xml:space="preserve"> Chi phí thuê mướn khác</t>
  </si>
  <si>
    <t xml:space="preserve">Chi phí nghiệp vụ chuyên môn </t>
  </si>
  <si>
    <t>Chi khác</t>
  </si>
  <si>
    <t xml:space="preserve"> Kỷ niệm ngày lễ lớn</t>
  </si>
  <si>
    <t>Chi tiếp khách</t>
  </si>
  <si>
    <t>Tiền lương ngạch bậc theo QL được duyệt</t>
  </si>
  <si>
    <t>+ Tiền công trả cho lao động thường xuyên  theo hợp đồng</t>
  </si>
  <si>
    <t>Phụ cấp công tác Đảng đoàn thể chính trị -xã hội</t>
  </si>
  <si>
    <t xml:space="preserve"> Thưởng thường xuyên theo định mức</t>
  </si>
  <si>
    <t xml:space="preserve"> Tiền hóa chất vệ sinh phòng dịch</t>
  </si>
  <si>
    <t xml:space="preserve"> Chi chênh lệch thu nhập thực tế so  với lương ngạch bậc, chức vụ</t>
  </si>
  <si>
    <t xml:space="preserve"> Hỗ trợ đối tượng chính sách chi phí học tập</t>
  </si>
  <si>
    <t xml:space="preserve"> Trợ cấp, phụ cấp khác</t>
  </si>
  <si>
    <t xml:space="preserve"> Thuê thiết bị các loại</t>
  </si>
  <si>
    <t xml:space="preserve"> Thuê lao động trong nước. Không bao gồm: Thuê lao động theo hợp đồng thường xuyên đã hạch toán ở mục 6050 thuê lao động thực hiện nhiệm vụ chuyên môn đã hạch toán  owrtieeur mục 7012</t>
  </si>
  <si>
    <t xml:space="preserve"> Điều hòa nhiệt độ</t>
  </si>
  <si>
    <t xml:space="preserve"> Nhà cửa</t>
  </si>
  <si>
    <t xml:space="preserve"> Thiết bị tin học</t>
  </si>
  <si>
    <t xml:space="preserve"> Đường điện, cấp thoát nước nước</t>
  </si>
  <si>
    <t xml:space="preserve"> Các TSCĐ và công trình hạ tầng cơ sở khác</t>
  </si>
  <si>
    <t>Chi mua HH, VT dùng cho CM của từng ngành</t>
  </si>
  <si>
    <t xml:space="preserve"> Trang thiết bị kỹ thuật chuyên dùng (không phải TSCĐ)</t>
  </si>
  <si>
    <t>Chi mua, in ấn, phô tô tài liệu chỉ dùng cho chuyên môn của ngành</t>
  </si>
  <si>
    <t xml:space="preserve">Đồng phục, trang phục </t>
  </si>
  <si>
    <t xml:space="preserve"> Sách , tài liệu, chế độ dùng cho công tác CM của nghành ( không phải là TSCĐ)</t>
  </si>
  <si>
    <t xml:space="preserve">  Chi thanh toán hợp đồng  thực hiện nhiệm vụ chuyên môn</t>
  </si>
  <si>
    <t xml:space="preserve"> Chi phí khác </t>
  </si>
  <si>
    <t>Chi phí các khoản phí và lệ phí của đơn vị dự toán</t>
  </si>
  <si>
    <t xml:space="preserve"> Chi hỗ trợ khác</t>
  </si>
  <si>
    <t>Các khoản chi khác</t>
  </si>
  <si>
    <t>Chi mua sắm tài sản dùng cho công tác chuyên môn</t>
  </si>
  <si>
    <t xml:space="preserve"> Các chi phí khác theo chế độ liên quan đến công tác khen thưởng</t>
  </si>
  <si>
    <t xml:space="preserve"> Các khoản thanh toán khác cho cá nhân</t>
  </si>
  <si>
    <t>Sửa chữa tài sản phục vụ công tác chuyên môn và duy tu, bảo dưỡng các công trình cơ sở hạ tầng từ kinh phí trường xuyên</t>
  </si>
  <si>
    <t xml:space="preserve"> Thuê lao động trong nước. Không bao gồm: Thuê lao động theo hợp đồng thường xuyên đã hạch toán ở mục 6050 thuê lao động thực hiện nhiệm vụ chuyên môn đã hạch toán  ở tiểu mục 7012</t>
  </si>
  <si>
    <t xml:space="preserve"> Tài sản khác</t>
  </si>
  <si>
    <t>Chi phí nghiệp vụ chuyên môn  của từng ngành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</si>
</sst>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8" fillId="0" borderId="0" xfId="0" applyFont="1" applyAlignment="1"/>
    <xf numFmtId="0" fontId="14" fillId="0" borderId="0" xfId="0" applyFont="1" applyAlignment="1"/>
    <xf numFmtId="0" fontId="0" fillId="0" borderId="0" xfId="0" applyAlignment="1"/>
    <xf numFmtId="0" fontId="9" fillId="0" borderId="0" xfId="0" applyFont="1" applyAlignment="1"/>
    <xf numFmtId="0" fontId="4" fillId="0" borderId="1" xfId="0" applyFont="1" applyBorder="1" applyAlignment="1">
      <alignment horizontal="right" vertical="center"/>
    </xf>
    <xf numFmtId="164" fontId="4" fillId="0" borderId="1" xfId="1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0" fillId="0" borderId="0" xfId="0" applyNumberFormat="1"/>
    <xf numFmtId="164" fontId="1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10" fillId="0" borderId="1" xfId="1" applyNumberFormat="1" applyFont="1" applyBorder="1" applyAlignment="1">
      <alignment vertical="center" wrapText="1"/>
    </xf>
    <xf numFmtId="164" fontId="10" fillId="0" borderId="1" xfId="1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justify" vertical="center" wrapText="1"/>
    </xf>
    <xf numFmtId="164" fontId="10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justify"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40" workbookViewId="0">
      <selection activeCell="C56" sqref="C56"/>
    </sheetView>
  </sheetViews>
  <sheetFormatPr defaultRowHeight="15" x14ac:dyDescent="0.25"/>
  <cols>
    <col min="2" max="2" width="43.140625" customWidth="1"/>
    <col min="3" max="3" width="22.7109375" customWidth="1"/>
    <col min="4" max="4" width="17" customWidth="1"/>
    <col min="6" max="6" width="12.5703125" bestFit="1" customWidth="1"/>
  </cols>
  <sheetData>
    <row r="1" spans="1:4" ht="15.75" x14ac:dyDescent="0.25">
      <c r="A1" s="51" t="s">
        <v>0</v>
      </c>
      <c r="B1" s="51"/>
      <c r="C1" s="51"/>
      <c r="D1" s="51"/>
    </row>
    <row r="2" spans="1:4" ht="15.75" x14ac:dyDescent="0.25">
      <c r="A2" s="51" t="s">
        <v>1</v>
      </c>
      <c r="B2" s="51"/>
      <c r="C2" s="51"/>
      <c r="D2" s="51"/>
    </row>
    <row r="3" spans="1:4" x14ac:dyDescent="0.25">
      <c r="A3" s="1" t="s">
        <v>2</v>
      </c>
    </row>
    <row r="4" spans="1:4" x14ac:dyDescent="0.25">
      <c r="A4" s="1" t="s">
        <v>52</v>
      </c>
    </row>
    <row r="5" spans="1:4" ht="18.75" x14ac:dyDescent="0.3">
      <c r="A5" s="52" t="s">
        <v>3</v>
      </c>
      <c r="B5" s="52"/>
      <c r="C5" s="52"/>
      <c r="D5" s="52"/>
    </row>
    <row r="6" spans="1:4" ht="15.75" x14ac:dyDescent="0.25">
      <c r="A6" s="51" t="s">
        <v>59</v>
      </c>
      <c r="B6" s="51"/>
      <c r="C6" s="51"/>
      <c r="D6" s="51"/>
    </row>
    <row r="7" spans="1:4" x14ac:dyDescent="0.25">
      <c r="A7" s="53" t="s">
        <v>4</v>
      </c>
      <c r="B7" s="53"/>
      <c r="C7" s="53"/>
      <c r="D7" s="53"/>
    </row>
    <row r="8" spans="1:4" ht="15.75" x14ac:dyDescent="0.25">
      <c r="D8" s="2" t="s">
        <v>5</v>
      </c>
    </row>
    <row r="9" spans="1:4" ht="15.75" x14ac:dyDescent="0.25">
      <c r="A9" s="4" t="s">
        <v>6</v>
      </c>
      <c r="B9" s="4" t="s">
        <v>7</v>
      </c>
      <c r="C9" s="4" t="s">
        <v>8</v>
      </c>
      <c r="D9" s="4" t="s">
        <v>9</v>
      </c>
    </row>
    <row r="10" spans="1:4" ht="15.75" x14ac:dyDescent="0.25">
      <c r="A10" s="4" t="s">
        <v>10</v>
      </c>
      <c r="B10" s="4" t="s">
        <v>11</v>
      </c>
      <c r="C10" s="5"/>
      <c r="D10" s="5"/>
    </row>
    <row r="11" spans="1:4" ht="15.75" x14ac:dyDescent="0.25">
      <c r="A11" s="4" t="s">
        <v>12</v>
      </c>
      <c r="B11" s="6" t="s">
        <v>13</v>
      </c>
      <c r="C11" s="32">
        <f>C12+C15+C17+C18</f>
        <v>564670000</v>
      </c>
      <c r="D11" s="7"/>
    </row>
    <row r="12" spans="1:4" ht="15.75" x14ac:dyDescent="0.25">
      <c r="A12" s="8">
        <v>1</v>
      </c>
      <c r="B12" s="9" t="s">
        <v>14</v>
      </c>
      <c r="C12" s="11">
        <f>C13+C14</f>
        <v>443020000</v>
      </c>
      <c r="D12" s="7"/>
    </row>
    <row r="13" spans="1:4" ht="15.75" x14ac:dyDescent="0.25">
      <c r="A13" s="8"/>
      <c r="B13" s="10" t="s">
        <v>15</v>
      </c>
      <c r="C13" s="28">
        <v>403960000</v>
      </c>
      <c r="D13" s="7"/>
    </row>
    <row r="14" spans="1:4" ht="15.75" x14ac:dyDescent="0.25">
      <c r="A14" s="8"/>
      <c r="B14" s="10" t="s">
        <v>16</v>
      </c>
      <c r="C14" s="11">
        <v>39060000</v>
      </c>
      <c r="D14" s="7"/>
    </row>
    <row r="15" spans="1:4" ht="15.75" x14ac:dyDescent="0.25">
      <c r="A15" s="8">
        <v>2</v>
      </c>
      <c r="B15" s="9" t="s">
        <v>17</v>
      </c>
      <c r="C15" s="7"/>
      <c r="D15" s="7"/>
    </row>
    <row r="16" spans="1:4" ht="15.75" x14ac:dyDescent="0.25">
      <c r="A16" s="4"/>
      <c r="B16" s="10" t="s">
        <v>18</v>
      </c>
      <c r="C16" s="7"/>
      <c r="D16" s="7"/>
    </row>
    <row r="17" spans="1:6" ht="15.75" x14ac:dyDescent="0.25">
      <c r="A17" s="8">
        <v>3</v>
      </c>
      <c r="B17" s="12" t="s">
        <v>19</v>
      </c>
      <c r="C17" s="7"/>
      <c r="D17" s="7"/>
    </row>
    <row r="18" spans="1:6" ht="15.75" x14ac:dyDescent="0.25">
      <c r="A18" s="8">
        <v>4</v>
      </c>
      <c r="B18" s="9" t="s">
        <v>20</v>
      </c>
      <c r="C18" s="30">
        <f>C19</f>
        <v>121650000</v>
      </c>
      <c r="D18" s="7"/>
    </row>
    <row r="19" spans="1:6" ht="15.75" x14ac:dyDescent="0.25">
      <c r="A19" s="4"/>
      <c r="B19" s="10" t="s">
        <v>21</v>
      </c>
      <c r="C19" s="29">
        <v>121650000</v>
      </c>
      <c r="D19" s="7"/>
    </row>
    <row r="20" spans="1:6" ht="15.75" x14ac:dyDescent="0.25">
      <c r="A20" s="4" t="s">
        <v>22</v>
      </c>
      <c r="B20" s="13" t="s">
        <v>23</v>
      </c>
      <c r="C20" s="32">
        <f>C21</f>
        <v>37572000</v>
      </c>
      <c r="D20" s="7"/>
    </row>
    <row r="21" spans="1:6" ht="15.75" x14ac:dyDescent="0.25">
      <c r="A21" s="8">
        <v>1</v>
      </c>
      <c r="B21" s="9" t="s">
        <v>24</v>
      </c>
      <c r="C21" s="30">
        <f>C22</f>
        <v>37572000</v>
      </c>
      <c r="D21" s="7"/>
    </row>
    <row r="22" spans="1:6" ht="15.75" x14ac:dyDescent="0.25">
      <c r="A22" s="8"/>
      <c r="B22" s="10" t="s">
        <v>16</v>
      </c>
      <c r="C22" s="29">
        <v>37572000</v>
      </c>
      <c r="D22" s="7"/>
    </row>
    <row r="23" spans="1:6" ht="15.75" x14ac:dyDescent="0.25">
      <c r="A23" s="8">
        <v>2</v>
      </c>
      <c r="B23" s="9" t="s">
        <v>25</v>
      </c>
      <c r="C23" s="7"/>
      <c r="D23" s="7"/>
    </row>
    <row r="24" spans="1:6" ht="15.75" x14ac:dyDescent="0.25">
      <c r="A24" s="4"/>
      <c r="B24" s="10" t="s">
        <v>18</v>
      </c>
      <c r="C24" s="7"/>
      <c r="D24" s="7"/>
    </row>
    <row r="25" spans="1:6" ht="15.75" x14ac:dyDescent="0.25">
      <c r="A25" s="8">
        <v>3</v>
      </c>
      <c r="B25" s="9" t="s">
        <v>26</v>
      </c>
      <c r="C25" s="7"/>
      <c r="D25" s="7"/>
    </row>
    <row r="26" spans="1:6" ht="15.75" x14ac:dyDescent="0.25">
      <c r="A26" s="4"/>
      <c r="B26" s="10" t="s">
        <v>27</v>
      </c>
      <c r="C26" s="7"/>
      <c r="D26" s="7"/>
    </row>
    <row r="27" spans="1:6" ht="15.75" x14ac:dyDescent="0.25">
      <c r="A27" s="4" t="s">
        <v>28</v>
      </c>
      <c r="B27" s="6" t="s">
        <v>56</v>
      </c>
      <c r="C27" s="32">
        <f>C28+C31+C33+C34</f>
        <v>527098000</v>
      </c>
      <c r="D27" s="7"/>
      <c r="F27" s="31"/>
    </row>
    <row r="28" spans="1:6" ht="15.75" x14ac:dyDescent="0.25">
      <c r="A28" s="8">
        <v>1</v>
      </c>
      <c r="B28" s="9" t="s">
        <v>29</v>
      </c>
      <c r="C28" s="11">
        <f>C29+C30</f>
        <v>405448000</v>
      </c>
      <c r="D28" s="7"/>
    </row>
    <row r="29" spans="1:6" ht="15.75" x14ac:dyDescent="0.25">
      <c r="A29" s="8"/>
      <c r="B29" s="10" t="s">
        <v>15</v>
      </c>
      <c r="C29" s="28">
        <f>C13</f>
        <v>403960000</v>
      </c>
      <c r="D29" s="7"/>
    </row>
    <row r="30" spans="1:6" ht="15.75" x14ac:dyDescent="0.25">
      <c r="A30" s="8"/>
      <c r="B30" s="10" t="s">
        <v>16</v>
      </c>
      <c r="C30" s="11">
        <f>C14-C22</f>
        <v>1488000</v>
      </c>
      <c r="D30" s="7"/>
    </row>
    <row r="31" spans="1:6" ht="15.75" x14ac:dyDescent="0.25">
      <c r="A31" s="8">
        <v>2</v>
      </c>
      <c r="B31" s="9" t="s">
        <v>25</v>
      </c>
      <c r="C31" s="7"/>
      <c r="D31" s="7"/>
    </row>
    <row r="32" spans="1:6" ht="15.75" x14ac:dyDescent="0.25">
      <c r="A32" s="4"/>
      <c r="B32" s="10" t="s">
        <v>18</v>
      </c>
      <c r="C32" s="7"/>
      <c r="D32" s="7"/>
    </row>
    <row r="33" spans="1:4" ht="15.75" x14ac:dyDescent="0.25">
      <c r="A33" s="8">
        <v>3</v>
      </c>
      <c r="B33" s="12" t="s">
        <v>30</v>
      </c>
      <c r="C33" s="7"/>
      <c r="D33" s="7"/>
    </row>
    <row r="34" spans="1:4" ht="15.75" x14ac:dyDescent="0.25">
      <c r="A34" s="8">
        <v>4</v>
      </c>
      <c r="B34" s="9" t="s">
        <v>31</v>
      </c>
      <c r="C34" s="30">
        <f>C35</f>
        <v>121650000</v>
      </c>
      <c r="D34" s="7"/>
    </row>
    <row r="35" spans="1:4" ht="15.75" x14ac:dyDescent="0.25">
      <c r="A35" s="4"/>
      <c r="B35" s="10" t="s">
        <v>21</v>
      </c>
      <c r="C35" s="30">
        <f>C19</f>
        <v>121650000</v>
      </c>
      <c r="D35" s="7"/>
    </row>
    <row r="36" spans="1:4" ht="15.75" x14ac:dyDescent="0.25">
      <c r="A36" s="4" t="s">
        <v>32</v>
      </c>
      <c r="B36" s="14" t="s">
        <v>55</v>
      </c>
      <c r="C36" s="32">
        <f>C37</f>
        <v>8065986000</v>
      </c>
      <c r="D36" s="7"/>
    </row>
    <row r="37" spans="1:4" ht="15.75" x14ac:dyDescent="0.25">
      <c r="A37" s="4" t="s">
        <v>12</v>
      </c>
      <c r="B37" s="13" t="s">
        <v>33</v>
      </c>
      <c r="C37" s="30">
        <f>C38+C39+C41</f>
        <v>8065986000</v>
      </c>
      <c r="D37" s="7"/>
    </row>
    <row r="38" spans="1:4" ht="15.75" x14ac:dyDescent="0.25">
      <c r="A38" s="4">
        <v>1</v>
      </c>
      <c r="B38" s="12" t="s">
        <v>34</v>
      </c>
      <c r="C38" s="30">
        <v>6493655000</v>
      </c>
      <c r="D38" s="7"/>
    </row>
    <row r="39" spans="1:4" ht="15.75" x14ac:dyDescent="0.25">
      <c r="A39" s="4">
        <v>2</v>
      </c>
      <c r="B39" s="12" t="s">
        <v>35</v>
      </c>
      <c r="C39" s="30">
        <v>1234331000</v>
      </c>
      <c r="D39" s="7"/>
    </row>
    <row r="40" spans="1:4" ht="15.75" x14ac:dyDescent="0.25">
      <c r="A40" s="4">
        <v>3</v>
      </c>
      <c r="B40" s="12" t="s">
        <v>36</v>
      </c>
      <c r="C40" s="7"/>
      <c r="D40" s="7"/>
    </row>
    <row r="41" spans="1:4" ht="15.75" x14ac:dyDescent="0.25">
      <c r="A41" s="4">
        <v>4</v>
      </c>
      <c r="B41" s="12" t="s">
        <v>37</v>
      </c>
      <c r="C41" s="30">
        <v>338000000</v>
      </c>
      <c r="D41" s="7"/>
    </row>
    <row r="42" spans="1:4" ht="15.75" x14ac:dyDescent="0.25">
      <c r="A42" s="4" t="s">
        <v>22</v>
      </c>
      <c r="B42" s="13" t="s">
        <v>33</v>
      </c>
      <c r="C42" s="7"/>
      <c r="D42" s="7"/>
    </row>
    <row r="43" spans="1:4" ht="15.75" x14ac:dyDescent="0.25">
      <c r="A43" s="4" t="s">
        <v>38</v>
      </c>
      <c r="B43" s="14" t="s">
        <v>39</v>
      </c>
      <c r="C43" s="32">
        <f>C44+C45</f>
        <v>527098000</v>
      </c>
      <c r="D43" s="7"/>
    </row>
    <row r="44" spans="1:4" ht="15.75" x14ac:dyDescent="0.25">
      <c r="A44" s="4">
        <v>1</v>
      </c>
      <c r="B44" s="12" t="s">
        <v>34</v>
      </c>
      <c r="C44" s="30">
        <v>246739000</v>
      </c>
      <c r="D44" s="7"/>
    </row>
    <row r="45" spans="1:4" ht="15.75" x14ac:dyDescent="0.25">
      <c r="A45" s="4">
        <v>2</v>
      </c>
      <c r="B45" s="12" t="s">
        <v>35</v>
      </c>
      <c r="C45" s="30">
        <v>280359000</v>
      </c>
      <c r="D45" s="7"/>
    </row>
    <row r="46" spans="1:4" ht="15.75" x14ac:dyDescent="0.25">
      <c r="A46" s="4">
        <v>3</v>
      </c>
      <c r="B46" s="12" t="s">
        <v>36</v>
      </c>
      <c r="C46" s="7"/>
      <c r="D46" s="7"/>
    </row>
    <row r="47" spans="1:4" ht="15.75" x14ac:dyDescent="0.25">
      <c r="A47" s="4">
        <v>4</v>
      </c>
      <c r="B47" s="12" t="s">
        <v>37</v>
      </c>
      <c r="C47" s="7"/>
      <c r="D47" s="7"/>
    </row>
    <row r="48" spans="1:4" ht="21" customHeight="1" x14ac:dyDescent="0.25">
      <c r="A48" s="3"/>
      <c r="C48" s="3" t="s">
        <v>58</v>
      </c>
    </row>
    <row r="49" spans="1:3" ht="15.75" x14ac:dyDescent="0.25">
      <c r="A49" s="3"/>
      <c r="C49" s="3" t="s">
        <v>57</v>
      </c>
    </row>
  </sheetData>
  <mergeCells count="5">
    <mergeCell ref="A1:D1"/>
    <mergeCell ref="A2:D2"/>
    <mergeCell ref="A5:D5"/>
    <mergeCell ref="A6:D6"/>
    <mergeCell ref="A7:D7"/>
  </mergeCells>
  <pageMargins left="0.49" right="0.45" top="0.28999999999999998" bottom="0.33" header="0.2" footer="0.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opLeftCell="A119" workbookViewId="0">
      <selection activeCell="D79" sqref="D79"/>
    </sheetView>
  </sheetViews>
  <sheetFormatPr defaultRowHeight="15" x14ac:dyDescent="0.25"/>
  <cols>
    <col min="1" max="1" width="6.28515625" customWidth="1"/>
    <col min="2" max="2" width="40.5703125" customWidth="1"/>
    <col min="3" max="3" width="23.85546875" customWidth="1"/>
    <col min="4" max="4" width="23.140625" customWidth="1"/>
  </cols>
  <sheetData>
    <row r="1" spans="1:4" ht="15.75" x14ac:dyDescent="0.25">
      <c r="D1" s="15" t="s">
        <v>40</v>
      </c>
    </row>
    <row r="2" spans="1:4" ht="18.75" x14ac:dyDescent="0.25">
      <c r="A2" s="57" t="s">
        <v>0</v>
      </c>
      <c r="B2" s="57"/>
      <c r="C2" s="57"/>
      <c r="D2" s="57"/>
    </row>
    <row r="3" spans="1:4" ht="18.75" x14ac:dyDescent="0.25">
      <c r="A3" s="57" t="s">
        <v>1</v>
      </c>
      <c r="B3" s="57"/>
      <c r="C3" s="57"/>
      <c r="D3" s="57"/>
    </row>
    <row r="4" spans="1:4" s="26" customFormat="1" ht="15.75" x14ac:dyDescent="0.25">
      <c r="A4" s="24" t="s">
        <v>54</v>
      </c>
      <c r="B4" s="25" t="s">
        <v>53</v>
      </c>
    </row>
    <row r="5" spans="1:4" s="26" customFormat="1" x14ac:dyDescent="0.25">
      <c r="A5" s="27" t="s">
        <v>52</v>
      </c>
    </row>
    <row r="6" spans="1:4" ht="18.75" x14ac:dyDescent="0.25">
      <c r="A6" s="57" t="s">
        <v>3</v>
      </c>
      <c r="B6" s="57"/>
      <c r="C6" s="57"/>
      <c r="D6" s="57"/>
    </row>
    <row r="7" spans="1:4" ht="24.75" customHeight="1" x14ac:dyDescent="0.25">
      <c r="A7" s="58" t="s">
        <v>60</v>
      </c>
      <c r="B7" s="58"/>
      <c r="C7" s="58"/>
      <c r="D7" s="58"/>
    </row>
    <row r="8" spans="1:4" ht="15.75" x14ac:dyDescent="0.25">
      <c r="A8" s="55" t="s">
        <v>41</v>
      </c>
      <c r="B8" s="55"/>
      <c r="C8" s="55"/>
      <c r="D8" s="55"/>
    </row>
    <row r="9" spans="1:4" ht="27" customHeight="1" x14ac:dyDescent="0.25">
      <c r="D9" s="16" t="s">
        <v>42</v>
      </c>
    </row>
    <row r="10" spans="1:4" ht="15.75" x14ac:dyDescent="0.25">
      <c r="A10" s="35" t="s">
        <v>43</v>
      </c>
      <c r="B10" s="56" t="s">
        <v>7</v>
      </c>
      <c r="C10" s="35" t="s">
        <v>44</v>
      </c>
      <c r="D10" s="35" t="s">
        <v>47</v>
      </c>
    </row>
    <row r="11" spans="1:4" ht="15.75" x14ac:dyDescent="0.25">
      <c r="A11" s="36" t="s">
        <v>6</v>
      </c>
      <c r="B11" s="56"/>
      <c r="C11" s="36" t="s">
        <v>45</v>
      </c>
      <c r="D11" s="36" t="s">
        <v>61</v>
      </c>
    </row>
    <row r="12" spans="1:4" ht="15.75" x14ac:dyDescent="0.25">
      <c r="A12" s="38"/>
      <c r="B12" s="56"/>
      <c r="C12" s="37" t="s">
        <v>46</v>
      </c>
      <c r="D12" s="37" t="s">
        <v>48</v>
      </c>
    </row>
    <row r="13" spans="1:4" ht="15.75" x14ac:dyDescent="0.25">
      <c r="A13" s="37" t="s">
        <v>10</v>
      </c>
      <c r="B13" s="17" t="s">
        <v>49</v>
      </c>
      <c r="C13" s="33"/>
      <c r="D13" s="34"/>
    </row>
    <row r="14" spans="1:4" ht="15.75" x14ac:dyDescent="0.25">
      <c r="A14" s="17" t="s">
        <v>12</v>
      </c>
      <c r="B14" s="19" t="s">
        <v>13</v>
      </c>
      <c r="C14" s="43">
        <f>C15+C17</f>
        <v>326607000</v>
      </c>
      <c r="D14" s="43">
        <f>D15+D17</f>
        <v>326607000</v>
      </c>
    </row>
    <row r="15" spans="1:4" ht="15.75" x14ac:dyDescent="0.25">
      <c r="A15" s="20">
        <v>1</v>
      </c>
      <c r="B15" s="21" t="s">
        <v>14</v>
      </c>
      <c r="C15" s="44">
        <f>C16</f>
        <v>190817000</v>
      </c>
      <c r="D15" s="59">
        <f>C15</f>
        <v>190817000</v>
      </c>
    </row>
    <row r="16" spans="1:4" ht="15.75" x14ac:dyDescent="0.25">
      <c r="A16" s="20"/>
      <c r="B16" s="10" t="s">
        <v>15</v>
      </c>
      <c r="C16" s="40">
        <v>190817000</v>
      </c>
      <c r="D16" s="59">
        <f t="shared" ref="D16:D79" si="0">C16</f>
        <v>190817000</v>
      </c>
    </row>
    <row r="17" spans="1:4" ht="15.75" x14ac:dyDescent="0.25">
      <c r="A17" s="20">
        <v>4</v>
      </c>
      <c r="B17" s="21" t="s">
        <v>20</v>
      </c>
      <c r="C17" s="42">
        <f>C18</f>
        <v>135790000</v>
      </c>
      <c r="D17" s="59">
        <f t="shared" si="0"/>
        <v>135790000</v>
      </c>
    </row>
    <row r="18" spans="1:4" ht="15.75" x14ac:dyDescent="0.25">
      <c r="A18" s="17"/>
      <c r="B18" s="10" t="s">
        <v>21</v>
      </c>
      <c r="C18" s="39">
        <v>135790000</v>
      </c>
      <c r="D18" s="59">
        <f t="shared" si="0"/>
        <v>135790000</v>
      </c>
    </row>
    <row r="19" spans="1:4" ht="15.75" x14ac:dyDescent="0.25">
      <c r="A19" s="17" t="s">
        <v>22</v>
      </c>
      <c r="B19" s="22" t="s">
        <v>23</v>
      </c>
      <c r="C19" s="23"/>
      <c r="D19" s="59">
        <f t="shared" si="0"/>
        <v>0</v>
      </c>
    </row>
    <row r="20" spans="1:4" ht="15.75" x14ac:dyDescent="0.25">
      <c r="A20" s="17" t="s">
        <v>28</v>
      </c>
      <c r="B20" s="19" t="s">
        <v>56</v>
      </c>
      <c r="C20" s="41">
        <f>C21+C23</f>
        <v>326607000</v>
      </c>
      <c r="D20" s="60">
        <f t="shared" si="0"/>
        <v>326607000</v>
      </c>
    </row>
    <row r="21" spans="1:4" ht="15.75" x14ac:dyDescent="0.25">
      <c r="A21" s="20">
        <v>1</v>
      </c>
      <c r="B21" s="21" t="s">
        <v>29</v>
      </c>
      <c r="C21" s="42">
        <f>C22</f>
        <v>190817000</v>
      </c>
      <c r="D21" s="59">
        <f t="shared" si="0"/>
        <v>190817000</v>
      </c>
    </row>
    <row r="22" spans="1:4" ht="15.75" x14ac:dyDescent="0.25">
      <c r="A22" s="20"/>
      <c r="B22" s="10" t="s">
        <v>15</v>
      </c>
      <c r="C22" s="42">
        <f>C16</f>
        <v>190817000</v>
      </c>
      <c r="D22" s="59">
        <f t="shared" si="0"/>
        <v>190817000</v>
      </c>
    </row>
    <row r="23" spans="1:4" ht="15.75" x14ac:dyDescent="0.25">
      <c r="A23" s="20">
        <v>4</v>
      </c>
      <c r="B23" s="21" t="s">
        <v>31</v>
      </c>
      <c r="C23" s="44">
        <f>C24</f>
        <v>135790000</v>
      </c>
      <c r="D23" s="59">
        <f t="shared" si="0"/>
        <v>135790000</v>
      </c>
    </row>
    <row r="24" spans="1:4" ht="15.75" x14ac:dyDescent="0.25">
      <c r="A24" s="17"/>
      <c r="B24" s="10" t="s">
        <v>21</v>
      </c>
      <c r="C24" s="42">
        <f>C18</f>
        <v>135790000</v>
      </c>
      <c r="D24" s="59">
        <f t="shared" si="0"/>
        <v>135790000</v>
      </c>
    </row>
    <row r="25" spans="1:4" ht="15.75" x14ac:dyDescent="0.25">
      <c r="A25" s="17" t="s">
        <v>32</v>
      </c>
      <c r="B25" s="18" t="s">
        <v>62</v>
      </c>
      <c r="C25" s="42">
        <f>C27+C30+C39+C45+C42+C50+C54+C56+C61+C69+C74+C79+C85+C92+C97</f>
        <v>7000669000</v>
      </c>
      <c r="D25" s="59">
        <f t="shared" si="0"/>
        <v>7000669000</v>
      </c>
    </row>
    <row r="26" spans="1:4" ht="15.75" x14ac:dyDescent="0.25">
      <c r="A26" s="17">
        <v>1</v>
      </c>
      <c r="B26" s="22" t="s">
        <v>33</v>
      </c>
      <c r="C26" s="23"/>
      <c r="D26" s="59">
        <f t="shared" si="0"/>
        <v>0</v>
      </c>
    </row>
    <row r="27" spans="1:4" ht="15.75" x14ac:dyDescent="0.25">
      <c r="A27" s="17">
        <v>6000</v>
      </c>
      <c r="B27" s="47" t="s">
        <v>63</v>
      </c>
      <c r="C27" s="45">
        <f>C28+C29</f>
        <v>3165570549</v>
      </c>
      <c r="D27" s="60">
        <f t="shared" si="0"/>
        <v>3165570549</v>
      </c>
    </row>
    <row r="28" spans="1:4" ht="15.75" x14ac:dyDescent="0.25">
      <c r="A28" s="20">
        <v>6001</v>
      </c>
      <c r="B28" s="48" t="s">
        <v>107</v>
      </c>
      <c r="C28" s="39">
        <v>3048072549</v>
      </c>
      <c r="D28" s="59">
        <f t="shared" si="0"/>
        <v>3048072549</v>
      </c>
    </row>
    <row r="29" spans="1:4" ht="15.75" x14ac:dyDescent="0.25">
      <c r="A29" s="20">
        <v>6003</v>
      </c>
      <c r="B29" s="48" t="s">
        <v>64</v>
      </c>
      <c r="C29" s="39">
        <v>117498000</v>
      </c>
      <c r="D29" s="59">
        <f t="shared" si="0"/>
        <v>117498000</v>
      </c>
    </row>
    <row r="30" spans="1:4" ht="15.75" x14ac:dyDescent="0.25">
      <c r="A30" s="17">
        <v>6100</v>
      </c>
      <c r="B30" s="47" t="s">
        <v>65</v>
      </c>
      <c r="C30" s="45">
        <f>SUM(C31:C38)</f>
        <v>1489941000</v>
      </c>
      <c r="D30" s="60">
        <f t="shared" si="0"/>
        <v>1489941000</v>
      </c>
    </row>
    <row r="31" spans="1:4" ht="15.75" x14ac:dyDescent="0.25">
      <c r="A31" s="20">
        <v>6101</v>
      </c>
      <c r="B31" s="49" t="s">
        <v>66</v>
      </c>
      <c r="C31" s="39">
        <v>66355000</v>
      </c>
      <c r="D31" s="59">
        <f t="shared" si="0"/>
        <v>66355000</v>
      </c>
    </row>
    <row r="32" spans="1:4" ht="15.75" x14ac:dyDescent="0.25">
      <c r="A32" s="20">
        <v>6106</v>
      </c>
      <c r="B32" s="49" t="s">
        <v>71</v>
      </c>
      <c r="C32" s="39">
        <v>100952000</v>
      </c>
      <c r="D32" s="59">
        <f t="shared" si="0"/>
        <v>100952000</v>
      </c>
    </row>
    <row r="33" spans="1:4" ht="15.75" x14ac:dyDescent="0.25">
      <c r="A33" s="20">
        <v>6112</v>
      </c>
      <c r="B33" s="49" t="s">
        <v>70</v>
      </c>
      <c r="C33" s="39">
        <v>903829000</v>
      </c>
      <c r="D33" s="59">
        <f t="shared" si="0"/>
        <v>903829000</v>
      </c>
    </row>
    <row r="34" spans="1:4" ht="15.75" x14ac:dyDescent="0.25">
      <c r="A34" s="20">
        <v>6113</v>
      </c>
      <c r="B34" s="49" t="s">
        <v>69</v>
      </c>
      <c r="C34" s="39">
        <v>21192000</v>
      </c>
      <c r="D34" s="59">
        <f t="shared" si="0"/>
        <v>21192000</v>
      </c>
    </row>
    <row r="35" spans="1:4" ht="15.75" x14ac:dyDescent="0.25">
      <c r="A35" s="20">
        <v>6115</v>
      </c>
      <c r="B35" s="49" t="s">
        <v>68</v>
      </c>
      <c r="C35" s="39">
        <v>304190000</v>
      </c>
      <c r="D35" s="59">
        <f t="shared" si="0"/>
        <v>304190000</v>
      </c>
    </row>
    <row r="36" spans="1:4" ht="15.75" x14ac:dyDescent="0.25">
      <c r="A36" s="20">
        <v>6117</v>
      </c>
      <c r="B36" s="49" t="s">
        <v>67</v>
      </c>
      <c r="C36" s="39">
        <v>37533000</v>
      </c>
      <c r="D36" s="59">
        <f t="shared" si="0"/>
        <v>37533000</v>
      </c>
    </row>
    <row r="37" spans="1:4" ht="31.5" x14ac:dyDescent="0.25">
      <c r="A37" s="20">
        <v>6123</v>
      </c>
      <c r="B37" s="49" t="s">
        <v>109</v>
      </c>
      <c r="C37" s="39">
        <v>18630000</v>
      </c>
      <c r="D37" s="59">
        <f t="shared" si="0"/>
        <v>18630000</v>
      </c>
    </row>
    <row r="38" spans="1:4" ht="15.75" x14ac:dyDescent="0.25">
      <c r="A38" s="20">
        <v>6149</v>
      </c>
      <c r="B38" s="48" t="s">
        <v>94</v>
      </c>
      <c r="C38" s="39">
        <v>37260000</v>
      </c>
      <c r="D38" s="59">
        <f t="shared" si="0"/>
        <v>37260000</v>
      </c>
    </row>
    <row r="39" spans="1:4" ht="15.75" x14ac:dyDescent="0.25">
      <c r="A39" s="17">
        <v>6200</v>
      </c>
      <c r="B39" s="47" t="s">
        <v>72</v>
      </c>
      <c r="C39" s="45">
        <f>C40+C41</f>
        <v>11610000</v>
      </c>
      <c r="D39" s="60">
        <f t="shared" si="0"/>
        <v>11610000</v>
      </c>
    </row>
    <row r="40" spans="1:4" ht="15.75" x14ac:dyDescent="0.25">
      <c r="A40" s="20">
        <v>6201</v>
      </c>
      <c r="B40" s="48" t="s">
        <v>110</v>
      </c>
      <c r="C40" s="39">
        <v>10350000</v>
      </c>
      <c r="D40" s="59">
        <f t="shared" si="0"/>
        <v>10350000</v>
      </c>
    </row>
    <row r="41" spans="1:4" ht="31.5" x14ac:dyDescent="0.25">
      <c r="A41" s="20">
        <v>6203</v>
      </c>
      <c r="B41" s="48" t="s">
        <v>133</v>
      </c>
      <c r="C41" s="39">
        <v>1260000</v>
      </c>
      <c r="D41" s="59">
        <f t="shared" si="0"/>
        <v>1260000</v>
      </c>
    </row>
    <row r="42" spans="1:4" ht="15.75" x14ac:dyDescent="0.25">
      <c r="A42" s="17">
        <v>6250</v>
      </c>
      <c r="B42" s="47" t="s">
        <v>78</v>
      </c>
      <c r="C42" s="46">
        <f>C43+C44</f>
        <v>48955000</v>
      </c>
      <c r="D42" s="60">
        <f t="shared" si="0"/>
        <v>48955000</v>
      </c>
    </row>
    <row r="43" spans="1:4" ht="15.75" x14ac:dyDescent="0.25">
      <c r="A43" s="20">
        <v>6255</v>
      </c>
      <c r="B43" s="48" t="s">
        <v>111</v>
      </c>
      <c r="C43" s="39">
        <v>29700000</v>
      </c>
      <c r="D43" s="59">
        <f t="shared" si="0"/>
        <v>29700000</v>
      </c>
    </row>
    <row r="44" spans="1:4" ht="15.75" x14ac:dyDescent="0.25">
      <c r="A44" s="20">
        <v>6257</v>
      </c>
      <c r="B44" s="48" t="s">
        <v>79</v>
      </c>
      <c r="C44" s="39">
        <v>19255000</v>
      </c>
      <c r="D44" s="59">
        <f t="shared" si="0"/>
        <v>19255000</v>
      </c>
    </row>
    <row r="45" spans="1:4" ht="15.75" x14ac:dyDescent="0.25">
      <c r="A45" s="17">
        <v>6300</v>
      </c>
      <c r="B45" s="47" t="s">
        <v>73</v>
      </c>
      <c r="C45" s="46">
        <f>C46+C47+C48+C49</f>
        <v>868094000</v>
      </c>
      <c r="D45" s="60">
        <f t="shared" si="0"/>
        <v>868094000</v>
      </c>
    </row>
    <row r="46" spans="1:4" ht="15.75" x14ac:dyDescent="0.25">
      <c r="A46" s="20">
        <v>6301</v>
      </c>
      <c r="B46" s="49" t="s">
        <v>74</v>
      </c>
      <c r="C46" s="39">
        <v>649947000</v>
      </c>
      <c r="D46" s="59">
        <f t="shared" si="0"/>
        <v>649947000</v>
      </c>
    </row>
    <row r="47" spans="1:4" ht="15.75" x14ac:dyDescent="0.25">
      <c r="A47" s="20">
        <v>6301</v>
      </c>
      <c r="B47" s="49" t="s">
        <v>75</v>
      </c>
      <c r="C47" s="39">
        <v>108655000</v>
      </c>
      <c r="D47" s="59">
        <f t="shared" si="0"/>
        <v>108655000</v>
      </c>
    </row>
    <row r="48" spans="1:4" ht="15.75" x14ac:dyDescent="0.25">
      <c r="A48" s="20">
        <v>6301</v>
      </c>
      <c r="B48" s="49" t="s">
        <v>76</v>
      </c>
      <c r="C48" s="39">
        <v>74524000</v>
      </c>
      <c r="D48" s="59">
        <f t="shared" si="0"/>
        <v>74524000</v>
      </c>
    </row>
    <row r="49" spans="1:4" ht="15.75" x14ac:dyDescent="0.25">
      <c r="A49" s="20">
        <v>6301</v>
      </c>
      <c r="B49" s="49" t="s">
        <v>77</v>
      </c>
      <c r="C49" s="39">
        <v>34968000</v>
      </c>
      <c r="D49" s="59">
        <f t="shared" si="0"/>
        <v>34968000</v>
      </c>
    </row>
    <row r="50" spans="1:4" ht="15.75" x14ac:dyDescent="0.25">
      <c r="A50" s="17">
        <v>6400</v>
      </c>
      <c r="B50" s="50" t="s">
        <v>134</v>
      </c>
      <c r="C50" s="45">
        <f>SUM(C51:C53)</f>
        <v>454268000</v>
      </c>
      <c r="D50" s="60">
        <f t="shared" si="0"/>
        <v>454268000</v>
      </c>
    </row>
    <row r="51" spans="1:4" ht="31.5" x14ac:dyDescent="0.25">
      <c r="A51" s="20">
        <v>6401</v>
      </c>
      <c r="B51" s="49" t="s">
        <v>112</v>
      </c>
      <c r="C51" s="39">
        <v>69060000</v>
      </c>
      <c r="D51" s="59">
        <f t="shared" si="0"/>
        <v>69060000</v>
      </c>
    </row>
    <row r="52" spans="1:4" ht="15.75" x14ac:dyDescent="0.25">
      <c r="A52" s="20">
        <v>6406</v>
      </c>
      <c r="B52" s="49" t="s">
        <v>113</v>
      </c>
      <c r="C52" s="39">
        <v>76510000</v>
      </c>
      <c r="D52" s="59">
        <f t="shared" si="0"/>
        <v>76510000</v>
      </c>
    </row>
    <row r="53" spans="1:4" ht="15.75" x14ac:dyDescent="0.25">
      <c r="A53" s="20">
        <v>6449</v>
      </c>
      <c r="B53" s="49" t="s">
        <v>114</v>
      </c>
      <c r="C53" s="39">
        <v>308698000</v>
      </c>
      <c r="D53" s="59">
        <f t="shared" si="0"/>
        <v>308698000</v>
      </c>
    </row>
    <row r="54" spans="1:4" ht="15.75" x14ac:dyDescent="0.25">
      <c r="A54" s="17">
        <v>6500</v>
      </c>
      <c r="B54" s="47" t="s">
        <v>80</v>
      </c>
      <c r="C54" s="45">
        <f>C55</f>
        <v>29464419</v>
      </c>
      <c r="D54" s="60">
        <f t="shared" si="0"/>
        <v>29464419</v>
      </c>
    </row>
    <row r="55" spans="1:4" ht="15.75" x14ac:dyDescent="0.25">
      <c r="A55" s="20">
        <v>6501</v>
      </c>
      <c r="B55" s="48" t="s">
        <v>81</v>
      </c>
      <c r="C55" s="39">
        <v>29464419</v>
      </c>
      <c r="D55" s="59">
        <f t="shared" si="0"/>
        <v>29464419</v>
      </c>
    </row>
    <row r="56" spans="1:4" ht="15.75" x14ac:dyDescent="0.25">
      <c r="A56" s="17">
        <v>6550</v>
      </c>
      <c r="B56" s="47" t="s">
        <v>82</v>
      </c>
      <c r="C56" s="46">
        <f>C57+C58+C59+C60</f>
        <v>57514000</v>
      </c>
      <c r="D56" s="60">
        <f t="shared" si="0"/>
        <v>57514000</v>
      </c>
    </row>
    <row r="57" spans="1:4" ht="15.75" x14ac:dyDescent="0.25">
      <c r="A57" s="20">
        <v>6551</v>
      </c>
      <c r="B57" s="48" t="s">
        <v>83</v>
      </c>
      <c r="C57" s="39">
        <v>18780000</v>
      </c>
      <c r="D57" s="59">
        <f t="shared" si="0"/>
        <v>18780000</v>
      </c>
    </row>
    <row r="58" spans="1:4" ht="15.75" x14ac:dyDescent="0.25">
      <c r="A58" s="20">
        <v>6551</v>
      </c>
      <c r="B58" s="48" t="s">
        <v>84</v>
      </c>
      <c r="C58" s="39">
        <v>1000000</v>
      </c>
      <c r="D58" s="59">
        <f t="shared" si="0"/>
        <v>1000000</v>
      </c>
    </row>
    <row r="59" spans="1:4" ht="15.75" x14ac:dyDescent="0.25">
      <c r="A59" s="20">
        <v>6551</v>
      </c>
      <c r="B59" s="48" t="s">
        <v>85</v>
      </c>
      <c r="C59" s="39">
        <v>25600000</v>
      </c>
      <c r="D59" s="59">
        <f t="shared" si="0"/>
        <v>25600000</v>
      </c>
    </row>
    <row r="60" spans="1:4" ht="15.75" x14ac:dyDescent="0.25">
      <c r="A60" s="20">
        <v>6599</v>
      </c>
      <c r="B60" s="48" t="s">
        <v>86</v>
      </c>
      <c r="C60" s="39">
        <v>12134000</v>
      </c>
      <c r="D60" s="59">
        <f t="shared" si="0"/>
        <v>12134000</v>
      </c>
    </row>
    <row r="61" spans="1:4" ht="15.75" x14ac:dyDescent="0.25">
      <c r="A61" s="17">
        <v>6600</v>
      </c>
      <c r="B61" s="47" t="s">
        <v>87</v>
      </c>
      <c r="C61" s="46">
        <f>C62+C63+C64+C65+C66+C67+C68</f>
        <v>36344732</v>
      </c>
      <c r="D61" s="60">
        <f t="shared" si="0"/>
        <v>36344732</v>
      </c>
    </row>
    <row r="62" spans="1:4" ht="15.75" x14ac:dyDescent="0.25">
      <c r="A62" s="20">
        <v>6601</v>
      </c>
      <c r="B62" s="48" t="s">
        <v>88</v>
      </c>
      <c r="C62" s="39">
        <v>171505</v>
      </c>
      <c r="D62" s="59">
        <f t="shared" si="0"/>
        <v>171505</v>
      </c>
    </row>
    <row r="63" spans="1:4" ht="15.75" x14ac:dyDescent="0.25">
      <c r="A63" s="20">
        <v>6003</v>
      </c>
      <c r="B63" s="48" t="s">
        <v>89</v>
      </c>
      <c r="C63" s="39">
        <v>24000</v>
      </c>
      <c r="D63" s="59">
        <f t="shared" si="0"/>
        <v>24000</v>
      </c>
    </row>
    <row r="64" spans="1:4" ht="15.75" x14ac:dyDescent="0.25">
      <c r="A64" s="20">
        <v>6612</v>
      </c>
      <c r="B64" s="48" t="s">
        <v>90</v>
      </c>
      <c r="C64" s="39">
        <v>6131200</v>
      </c>
      <c r="D64" s="59">
        <f t="shared" si="0"/>
        <v>6131200</v>
      </c>
    </row>
    <row r="65" spans="1:4" ht="15.75" x14ac:dyDescent="0.25">
      <c r="A65" s="20">
        <v>6615</v>
      </c>
      <c r="B65" s="48" t="s">
        <v>91</v>
      </c>
      <c r="C65" s="39">
        <v>893317</v>
      </c>
      <c r="D65" s="59">
        <f t="shared" si="0"/>
        <v>893317</v>
      </c>
    </row>
    <row r="66" spans="1:4" ht="15.75" x14ac:dyDescent="0.25">
      <c r="A66" s="20">
        <v>6617</v>
      </c>
      <c r="B66" s="48" t="s">
        <v>92</v>
      </c>
      <c r="C66" s="39">
        <v>8740710</v>
      </c>
      <c r="D66" s="59">
        <f t="shared" si="0"/>
        <v>8740710</v>
      </c>
    </row>
    <row r="67" spans="1:4" ht="15.75" x14ac:dyDescent="0.25">
      <c r="A67" s="20">
        <v>6618</v>
      </c>
      <c r="B67" s="48" t="s">
        <v>93</v>
      </c>
      <c r="C67" s="39">
        <v>18600000</v>
      </c>
      <c r="D67" s="59">
        <f t="shared" si="0"/>
        <v>18600000</v>
      </c>
    </row>
    <row r="68" spans="1:4" ht="15.75" x14ac:dyDescent="0.25">
      <c r="A68" s="20">
        <v>6649</v>
      </c>
      <c r="B68" s="48" t="s">
        <v>94</v>
      </c>
      <c r="C68" s="39">
        <v>1784000</v>
      </c>
      <c r="D68" s="59">
        <f t="shared" si="0"/>
        <v>1784000</v>
      </c>
    </row>
    <row r="69" spans="1:4" ht="15.75" x14ac:dyDescent="0.25">
      <c r="A69" s="17">
        <v>6700</v>
      </c>
      <c r="B69" s="47" t="s">
        <v>95</v>
      </c>
      <c r="C69" s="46">
        <f>SUM(C70:C73)</f>
        <v>141783000</v>
      </c>
      <c r="D69" s="60">
        <f t="shared" si="0"/>
        <v>141783000</v>
      </c>
    </row>
    <row r="70" spans="1:4" ht="15.75" x14ac:dyDescent="0.25">
      <c r="A70" s="20">
        <v>6701</v>
      </c>
      <c r="B70" s="48" t="s">
        <v>96</v>
      </c>
      <c r="C70" s="39">
        <v>33588000</v>
      </c>
      <c r="D70" s="59">
        <f t="shared" si="0"/>
        <v>33588000</v>
      </c>
    </row>
    <row r="71" spans="1:4" ht="15.75" x14ac:dyDescent="0.25">
      <c r="A71" s="20">
        <v>6702</v>
      </c>
      <c r="B71" s="48" t="s">
        <v>97</v>
      </c>
      <c r="C71" s="39">
        <v>67695000</v>
      </c>
      <c r="D71" s="59">
        <f t="shared" si="0"/>
        <v>67695000</v>
      </c>
    </row>
    <row r="72" spans="1:4" ht="15.75" x14ac:dyDescent="0.25">
      <c r="A72" s="20">
        <v>6703</v>
      </c>
      <c r="B72" s="48" t="s">
        <v>98</v>
      </c>
      <c r="C72" s="39">
        <v>26100000</v>
      </c>
      <c r="D72" s="59">
        <f t="shared" si="0"/>
        <v>26100000</v>
      </c>
    </row>
    <row r="73" spans="1:4" ht="15.75" x14ac:dyDescent="0.25">
      <c r="A73" s="20">
        <v>6749</v>
      </c>
      <c r="B73" s="48" t="s">
        <v>99</v>
      </c>
      <c r="C73" s="39">
        <v>14400000</v>
      </c>
      <c r="D73" s="59">
        <f t="shared" si="0"/>
        <v>14400000</v>
      </c>
    </row>
    <row r="74" spans="1:4" ht="15.75" x14ac:dyDescent="0.25">
      <c r="A74" s="17">
        <v>6750</v>
      </c>
      <c r="B74" s="47" t="s">
        <v>100</v>
      </c>
      <c r="C74" s="46">
        <f>SUM(C75:C78)</f>
        <v>162710000</v>
      </c>
      <c r="D74" s="60">
        <f t="shared" si="0"/>
        <v>162710000</v>
      </c>
    </row>
    <row r="75" spans="1:4" ht="15.75" x14ac:dyDescent="0.25">
      <c r="A75" s="20">
        <v>6751</v>
      </c>
      <c r="B75" s="48" t="s">
        <v>101</v>
      </c>
      <c r="C75" s="39">
        <v>69100000</v>
      </c>
      <c r="D75" s="59">
        <f t="shared" si="0"/>
        <v>69100000</v>
      </c>
    </row>
    <row r="76" spans="1:4" ht="15.75" x14ac:dyDescent="0.25">
      <c r="A76" s="20">
        <v>6754</v>
      </c>
      <c r="B76" s="48" t="s">
        <v>115</v>
      </c>
      <c r="C76" s="39">
        <v>150000</v>
      </c>
      <c r="D76" s="59">
        <f t="shared" si="0"/>
        <v>150000</v>
      </c>
    </row>
    <row r="77" spans="1:4" ht="78.75" x14ac:dyDescent="0.25">
      <c r="A77" s="20">
        <v>6757</v>
      </c>
      <c r="B77" s="48" t="s">
        <v>136</v>
      </c>
      <c r="C77" s="39">
        <v>68250000</v>
      </c>
      <c r="D77" s="59">
        <f t="shared" si="0"/>
        <v>68250000</v>
      </c>
    </row>
    <row r="78" spans="1:4" ht="15.75" x14ac:dyDescent="0.25">
      <c r="A78" s="20">
        <v>6799</v>
      </c>
      <c r="B78" s="48" t="s">
        <v>102</v>
      </c>
      <c r="C78" s="39">
        <v>25210000</v>
      </c>
      <c r="D78" s="59">
        <f t="shared" si="0"/>
        <v>25210000</v>
      </c>
    </row>
    <row r="79" spans="1:4" ht="63" x14ac:dyDescent="0.25">
      <c r="A79" s="17">
        <v>6900</v>
      </c>
      <c r="B79" s="47" t="s">
        <v>135</v>
      </c>
      <c r="C79" s="46">
        <f>SUM(C80:C84)</f>
        <v>63051000</v>
      </c>
      <c r="D79" s="60">
        <f t="shared" si="0"/>
        <v>63051000</v>
      </c>
    </row>
    <row r="80" spans="1:4" ht="15.75" x14ac:dyDescent="0.25">
      <c r="A80" s="20">
        <v>6906</v>
      </c>
      <c r="B80" s="48" t="s">
        <v>117</v>
      </c>
      <c r="C80" s="39">
        <v>860000</v>
      </c>
      <c r="D80" s="59">
        <f t="shared" ref="D80:D127" si="1">C80</f>
        <v>860000</v>
      </c>
    </row>
    <row r="81" spans="1:4" ht="15.75" x14ac:dyDescent="0.25">
      <c r="A81" s="20">
        <v>6907</v>
      </c>
      <c r="B81" s="48" t="s">
        <v>118</v>
      </c>
      <c r="C81" s="39">
        <v>13530000</v>
      </c>
      <c r="D81" s="59">
        <f t="shared" si="1"/>
        <v>13530000</v>
      </c>
    </row>
    <row r="82" spans="1:4" ht="15.75" x14ac:dyDescent="0.25">
      <c r="A82" s="20">
        <v>6912</v>
      </c>
      <c r="B82" s="48" t="s">
        <v>119</v>
      </c>
      <c r="C82" s="39">
        <v>6862000</v>
      </c>
      <c r="D82" s="59">
        <f t="shared" si="1"/>
        <v>6862000</v>
      </c>
    </row>
    <row r="83" spans="1:4" ht="15.75" x14ac:dyDescent="0.25">
      <c r="A83" s="20">
        <v>6921</v>
      </c>
      <c r="B83" s="48" t="s">
        <v>120</v>
      </c>
      <c r="C83" s="39">
        <v>6863000</v>
      </c>
      <c r="D83" s="59">
        <f t="shared" si="1"/>
        <v>6863000</v>
      </c>
    </row>
    <row r="84" spans="1:4" ht="31.5" x14ac:dyDescent="0.25">
      <c r="A84" s="20">
        <v>6949</v>
      </c>
      <c r="B84" s="48" t="s">
        <v>121</v>
      </c>
      <c r="C84" s="39">
        <v>34936000</v>
      </c>
      <c r="D84" s="59">
        <f t="shared" si="1"/>
        <v>34936000</v>
      </c>
    </row>
    <row r="85" spans="1:4" ht="31.5" x14ac:dyDescent="0.25">
      <c r="A85" s="17">
        <v>7000</v>
      </c>
      <c r="B85" s="47" t="s">
        <v>138</v>
      </c>
      <c r="C85" s="45">
        <f>SUM(C86:C91)</f>
        <v>300404000</v>
      </c>
      <c r="D85" s="60">
        <f t="shared" si="1"/>
        <v>300404000</v>
      </c>
    </row>
    <row r="86" spans="1:4" ht="31.5" x14ac:dyDescent="0.25">
      <c r="A86" s="20">
        <v>7001</v>
      </c>
      <c r="B86" s="48" t="s">
        <v>122</v>
      </c>
      <c r="C86" s="39">
        <v>3175000</v>
      </c>
      <c r="D86" s="59">
        <f t="shared" si="1"/>
        <v>3175000</v>
      </c>
    </row>
    <row r="87" spans="1:4" ht="31.5" x14ac:dyDescent="0.25">
      <c r="A87" s="20">
        <v>7003</v>
      </c>
      <c r="B87" s="48" t="s">
        <v>124</v>
      </c>
      <c r="C87" s="39">
        <v>18855000</v>
      </c>
      <c r="D87" s="59">
        <f t="shared" si="1"/>
        <v>18855000</v>
      </c>
    </row>
    <row r="88" spans="1:4" ht="15.75" x14ac:dyDescent="0.25">
      <c r="A88" s="20">
        <v>7004</v>
      </c>
      <c r="B88" s="48" t="s">
        <v>125</v>
      </c>
      <c r="C88" s="39">
        <v>18600000</v>
      </c>
      <c r="D88" s="59">
        <f t="shared" si="1"/>
        <v>18600000</v>
      </c>
    </row>
    <row r="89" spans="1:4" ht="31.5" x14ac:dyDescent="0.25">
      <c r="A89" s="20">
        <v>7006</v>
      </c>
      <c r="B89" s="48" t="s">
        <v>126</v>
      </c>
      <c r="C89" s="39">
        <v>3155000</v>
      </c>
      <c r="D89" s="59">
        <f t="shared" si="1"/>
        <v>3155000</v>
      </c>
    </row>
    <row r="90" spans="1:4" ht="31.5" x14ac:dyDescent="0.25">
      <c r="A90" s="20">
        <v>7012</v>
      </c>
      <c r="B90" s="48" t="s">
        <v>127</v>
      </c>
      <c r="C90" s="39">
        <v>80000000</v>
      </c>
      <c r="D90" s="59">
        <f t="shared" si="1"/>
        <v>80000000</v>
      </c>
    </row>
    <row r="91" spans="1:4" ht="15.75" x14ac:dyDescent="0.25">
      <c r="A91" s="20">
        <v>7049</v>
      </c>
      <c r="B91" s="48" t="s">
        <v>128</v>
      </c>
      <c r="C91" s="39">
        <v>176619000</v>
      </c>
      <c r="D91" s="59">
        <f t="shared" si="1"/>
        <v>176619000</v>
      </c>
    </row>
    <row r="92" spans="1:4" ht="15.75" x14ac:dyDescent="0.25">
      <c r="A92" s="17">
        <v>7750</v>
      </c>
      <c r="B92" s="47" t="s">
        <v>104</v>
      </c>
      <c r="C92" s="46">
        <f>SUM(C93:C96)</f>
        <v>122779300</v>
      </c>
      <c r="D92" s="60">
        <f t="shared" si="1"/>
        <v>122779300</v>
      </c>
    </row>
    <row r="93" spans="1:4" ht="15.75" x14ac:dyDescent="0.25">
      <c r="A93" s="20">
        <v>7752</v>
      </c>
      <c r="B93" s="48" t="s">
        <v>105</v>
      </c>
      <c r="C93" s="39">
        <v>24125000</v>
      </c>
      <c r="D93" s="59">
        <f t="shared" si="1"/>
        <v>24125000</v>
      </c>
    </row>
    <row r="94" spans="1:4" ht="31.5" x14ac:dyDescent="0.25">
      <c r="A94" s="20">
        <v>7756</v>
      </c>
      <c r="B94" s="48" t="s">
        <v>129</v>
      </c>
      <c r="C94" s="39">
        <v>3138300</v>
      </c>
      <c r="D94" s="59">
        <f t="shared" si="1"/>
        <v>3138300</v>
      </c>
    </row>
    <row r="95" spans="1:4" ht="15.75" x14ac:dyDescent="0.25">
      <c r="A95" s="20">
        <v>7758</v>
      </c>
      <c r="B95" s="48" t="s">
        <v>130</v>
      </c>
      <c r="C95" s="39">
        <v>71466000</v>
      </c>
      <c r="D95" s="59">
        <f t="shared" si="1"/>
        <v>71466000</v>
      </c>
    </row>
    <row r="96" spans="1:4" ht="15.75" x14ac:dyDescent="0.25">
      <c r="A96" s="20">
        <v>7799</v>
      </c>
      <c r="B96" s="48" t="s">
        <v>106</v>
      </c>
      <c r="C96" s="39">
        <v>24050000</v>
      </c>
      <c r="D96" s="59">
        <f t="shared" si="1"/>
        <v>24050000</v>
      </c>
    </row>
    <row r="97" spans="1:4" ht="31.5" x14ac:dyDescent="0.25">
      <c r="A97" s="17">
        <v>9050</v>
      </c>
      <c r="B97" s="47" t="s">
        <v>132</v>
      </c>
      <c r="C97" s="46">
        <f>C98</f>
        <v>48180000</v>
      </c>
      <c r="D97" s="60">
        <f t="shared" si="1"/>
        <v>48180000</v>
      </c>
    </row>
    <row r="98" spans="1:4" ht="15.75" x14ac:dyDescent="0.25">
      <c r="A98" s="17"/>
      <c r="B98" s="48" t="s">
        <v>137</v>
      </c>
      <c r="C98" s="39">
        <v>48180000</v>
      </c>
      <c r="D98" s="59">
        <f t="shared" si="1"/>
        <v>48180000</v>
      </c>
    </row>
    <row r="99" spans="1:4" ht="15.75" x14ac:dyDescent="0.25">
      <c r="A99" s="17">
        <v>2</v>
      </c>
      <c r="B99" s="22" t="s">
        <v>33</v>
      </c>
      <c r="C99" s="22"/>
      <c r="D99" s="59">
        <f t="shared" si="1"/>
        <v>0</v>
      </c>
    </row>
    <row r="100" spans="1:4" ht="15.75" x14ac:dyDescent="0.25">
      <c r="A100" s="17" t="s">
        <v>38</v>
      </c>
      <c r="B100" s="18" t="s">
        <v>50</v>
      </c>
      <c r="C100" s="45">
        <f>C101+C103+C105+C110+C112+C114+C117+C120+C124</f>
        <v>325568000</v>
      </c>
      <c r="D100" s="60">
        <f t="shared" si="1"/>
        <v>325568000</v>
      </c>
    </row>
    <row r="101" spans="1:4" ht="15.75" x14ac:dyDescent="0.25">
      <c r="A101" s="17">
        <v>6000</v>
      </c>
      <c r="B101" s="47" t="s">
        <v>63</v>
      </c>
      <c r="C101" s="45">
        <f>C102</f>
        <v>40740000</v>
      </c>
      <c r="D101" s="60">
        <f t="shared" si="1"/>
        <v>40740000</v>
      </c>
    </row>
    <row r="102" spans="1:4" ht="15.75" x14ac:dyDescent="0.25">
      <c r="A102" s="20">
        <v>6001</v>
      </c>
      <c r="B102" s="48" t="s">
        <v>107</v>
      </c>
      <c r="C102" s="39">
        <v>40740000</v>
      </c>
      <c r="D102" s="59">
        <f t="shared" si="1"/>
        <v>40740000</v>
      </c>
    </row>
    <row r="103" spans="1:4" ht="31.5" x14ac:dyDescent="0.25">
      <c r="A103" s="17">
        <v>6050</v>
      </c>
      <c r="B103" s="50" t="s">
        <v>108</v>
      </c>
      <c r="C103" s="46">
        <f>C104</f>
        <v>95050000</v>
      </c>
      <c r="D103" s="60">
        <f t="shared" si="1"/>
        <v>95050000</v>
      </c>
    </row>
    <row r="104" spans="1:4" ht="31.5" x14ac:dyDescent="0.25">
      <c r="A104" s="20">
        <v>6051</v>
      </c>
      <c r="B104" s="49" t="s">
        <v>108</v>
      </c>
      <c r="C104" s="39">
        <v>95050000</v>
      </c>
      <c r="D104" s="59">
        <f t="shared" si="1"/>
        <v>95050000</v>
      </c>
    </row>
    <row r="105" spans="1:4" ht="15.75" x14ac:dyDescent="0.25">
      <c r="A105" s="17">
        <v>6100</v>
      </c>
      <c r="B105" s="47" t="s">
        <v>65</v>
      </c>
      <c r="C105" s="46">
        <f>SUM(C106:C108)</f>
        <v>33753000</v>
      </c>
      <c r="D105" s="60">
        <f t="shared" si="1"/>
        <v>33753000</v>
      </c>
    </row>
    <row r="106" spans="1:4" ht="15.75" x14ac:dyDescent="0.25">
      <c r="A106" s="20">
        <v>6101</v>
      </c>
      <c r="B106" s="49" t="s">
        <v>66</v>
      </c>
      <c r="C106" s="39">
        <v>3565000</v>
      </c>
      <c r="D106" s="59">
        <f t="shared" si="1"/>
        <v>3565000</v>
      </c>
    </row>
    <row r="107" spans="1:4" ht="15.75" x14ac:dyDescent="0.25">
      <c r="A107" s="20">
        <v>6112</v>
      </c>
      <c r="B107" s="49" t="s">
        <v>70</v>
      </c>
      <c r="C107" s="39">
        <v>16450000</v>
      </c>
      <c r="D107" s="59">
        <f t="shared" si="1"/>
        <v>16450000</v>
      </c>
    </row>
    <row r="108" spans="1:4" ht="15.75" x14ac:dyDescent="0.25">
      <c r="A108" s="20">
        <v>6115</v>
      </c>
      <c r="B108" s="49" t="s">
        <v>68</v>
      </c>
      <c r="C108" s="39">
        <v>13738000</v>
      </c>
      <c r="D108" s="59">
        <f t="shared" si="1"/>
        <v>13738000</v>
      </c>
    </row>
    <row r="109" spans="1:4" ht="15.75" x14ac:dyDescent="0.25">
      <c r="A109" s="20">
        <v>6117</v>
      </c>
      <c r="B109" s="49" t="s">
        <v>67</v>
      </c>
      <c r="C109" s="39">
        <v>2749000</v>
      </c>
      <c r="D109" s="59">
        <f t="shared" si="1"/>
        <v>2749000</v>
      </c>
    </row>
    <row r="110" spans="1:4" ht="15.75" x14ac:dyDescent="0.25">
      <c r="A110" s="17">
        <v>6400</v>
      </c>
      <c r="B110" s="50" t="s">
        <v>134</v>
      </c>
      <c r="C110" s="46">
        <f>C111</f>
        <v>9250000</v>
      </c>
      <c r="D110" s="60">
        <f t="shared" si="1"/>
        <v>9250000</v>
      </c>
    </row>
    <row r="111" spans="1:4" ht="15.75" x14ac:dyDescent="0.25">
      <c r="A111" s="20">
        <v>6449</v>
      </c>
      <c r="B111" s="49" t="s">
        <v>114</v>
      </c>
      <c r="C111" s="39">
        <v>9250000</v>
      </c>
      <c r="D111" s="59">
        <f t="shared" si="1"/>
        <v>9250000</v>
      </c>
    </row>
    <row r="112" spans="1:4" ht="15.75" x14ac:dyDescent="0.25">
      <c r="A112" s="17">
        <v>6550</v>
      </c>
      <c r="B112" s="47" t="s">
        <v>82</v>
      </c>
      <c r="C112" s="46">
        <f>C113</f>
        <v>1770000</v>
      </c>
      <c r="D112" s="60">
        <f t="shared" si="1"/>
        <v>1770000</v>
      </c>
    </row>
    <row r="113" spans="1:4" ht="15.75" x14ac:dyDescent="0.25">
      <c r="A113" s="20">
        <v>6599</v>
      </c>
      <c r="B113" s="48" t="s">
        <v>86</v>
      </c>
      <c r="C113" s="39">
        <v>1770000</v>
      </c>
      <c r="D113" s="59">
        <f t="shared" si="1"/>
        <v>1770000</v>
      </c>
    </row>
    <row r="114" spans="1:4" ht="15.75" x14ac:dyDescent="0.25">
      <c r="A114" s="17">
        <v>6750</v>
      </c>
      <c r="B114" s="47" t="s">
        <v>100</v>
      </c>
      <c r="C114" s="46">
        <f>C115+C116</f>
        <v>23550000</v>
      </c>
      <c r="D114" s="60">
        <f t="shared" si="1"/>
        <v>23550000</v>
      </c>
    </row>
    <row r="115" spans="1:4" ht="78.75" x14ac:dyDescent="0.25">
      <c r="A115" s="20">
        <v>6757</v>
      </c>
      <c r="B115" s="48" t="s">
        <v>116</v>
      </c>
      <c r="C115" s="39">
        <v>11750000</v>
      </c>
      <c r="D115" s="59">
        <f t="shared" si="1"/>
        <v>11750000</v>
      </c>
    </row>
    <row r="116" spans="1:4" ht="15.75" x14ac:dyDescent="0.25">
      <c r="A116" s="20">
        <v>6799</v>
      </c>
      <c r="B116" s="48" t="s">
        <v>102</v>
      </c>
      <c r="C116" s="39">
        <v>11800000</v>
      </c>
      <c r="D116" s="59">
        <f t="shared" si="1"/>
        <v>11800000</v>
      </c>
    </row>
    <row r="117" spans="1:4" ht="63" x14ac:dyDescent="0.25">
      <c r="A117" s="17">
        <v>6900</v>
      </c>
      <c r="B117" s="47" t="s">
        <v>135</v>
      </c>
      <c r="C117" s="45">
        <f>C118+C119</f>
        <v>28229000</v>
      </c>
      <c r="D117" s="60">
        <f t="shared" si="1"/>
        <v>28229000</v>
      </c>
    </row>
    <row r="118" spans="1:4" ht="15.75" x14ac:dyDescent="0.25">
      <c r="A118" s="20">
        <v>6912</v>
      </c>
      <c r="B118" s="48" t="s">
        <v>120</v>
      </c>
      <c r="C118" s="39">
        <v>6150000</v>
      </c>
      <c r="D118" s="59">
        <f t="shared" si="1"/>
        <v>6150000</v>
      </c>
    </row>
    <row r="119" spans="1:4" ht="31.5" x14ac:dyDescent="0.25">
      <c r="A119" s="20">
        <v>6949</v>
      </c>
      <c r="B119" s="48" t="s">
        <v>121</v>
      </c>
      <c r="C119" s="39">
        <v>22079000</v>
      </c>
      <c r="D119" s="59">
        <f t="shared" si="1"/>
        <v>22079000</v>
      </c>
    </row>
    <row r="120" spans="1:4" ht="15.75" x14ac:dyDescent="0.25">
      <c r="A120" s="17">
        <v>7000</v>
      </c>
      <c r="B120" s="47" t="s">
        <v>103</v>
      </c>
      <c r="C120" s="46">
        <f>C121+C122+C123</f>
        <v>85076000</v>
      </c>
      <c r="D120" s="60">
        <f t="shared" si="1"/>
        <v>85076000</v>
      </c>
    </row>
    <row r="121" spans="1:4" ht="31.5" x14ac:dyDescent="0.25">
      <c r="A121" s="20">
        <v>7002</v>
      </c>
      <c r="B121" s="48" t="s">
        <v>123</v>
      </c>
      <c r="C121" s="39">
        <v>3000000</v>
      </c>
      <c r="D121" s="59">
        <f t="shared" si="1"/>
        <v>3000000</v>
      </c>
    </row>
    <row r="122" spans="1:4" ht="31.5" x14ac:dyDescent="0.25">
      <c r="A122" s="20">
        <v>7003</v>
      </c>
      <c r="B122" s="48" t="s">
        <v>124</v>
      </c>
      <c r="C122" s="39">
        <v>362000</v>
      </c>
      <c r="D122" s="59">
        <f t="shared" si="1"/>
        <v>362000</v>
      </c>
    </row>
    <row r="123" spans="1:4" ht="15.75" x14ac:dyDescent="0.25">
      <c r="A123" s="20">
        <v>7049</v>
      </c>
      <c r="B123" s="48" t="s">
        <v>128</v>
      </c>
      <c r="C123" s="39">
        <v>81714000</v>
      </c>
      <c r="D123" s="59">
        <f t="shared" si="1"/>
        <v>81714000</v>
      </c>
    </row>
    <row r="124" spans="1:4" ht="15.75" x14ac:dyDescent="0.25">
      <c r="A124" s="17">
        <v>7750</v>
      </c>
      <c r="B124" s="47" t="s">
        <v>104</v>
      </c>
      <c r="C124" s="46">
        <f>C125+C126+C127</f>
        <v>8150000</v>
      </c>
      <c r="D124" s="60">
        <f t="shared" si="1"/>
        <v>8150000</v>
      </c>
    </row>
    <row r="125" spans="1:4" ht="15.75" x14ac:dyDescent="0.25">
      <c r="A125" s="20">
        <v>7752</v>
      </c>
      <c r="B125" s="48" t="s">
        <v>105</v>
      </c>
      <c r="C125" s="39">
        <v>1000000</v>
      </c>
      <c r="D125" s="59">
        <f t="shared" si="1"/>
        <v>1000000</v>
      </c>
    </row>
    <row r="126" spans="1:4" ht="15.75" x14ac:dyDescent="0.25">
      <c r="A126" s="20">
        <v>7761</v>
      </c>
      <c r="B126" s="48" t="s">
        <v>106</v>
      </c>
      <c r="C126" s="39">
        <v>1600000</v>
      </c>
      <c r="D126" s="59">
        <f t="shared" si="1"/>
        <v>1600000</v>
      </c>
    </row>
    <row r="127" spans="1:4" ht="15.75" x14ac:dyDescent="0.25">
      <c r="A127" s="20">
        <v>7799</v>
      </c>
      <c r="B127" s="48" t="s">
        <v>131</v>
      </c>
      <c r="C127" s="39">
        <v>5550000</v>
      </c>
      <c r="D127" s="59">
        <f t="shared" si="1"/>
        <v>5550000</v>
      </c>
    </row>
    <row r="128" spans="1:4" ht="15.75" hidden="1" x14ac:dyDescent="0.25">
      <c r="A128" s="54" t="s">
        <v>51</v>
      </c>
      <c r="B128" s="54"/>
      <c r="C128" s="54"/>
      <c r="D128" s="54"/>
    </row>
  </sheetData>
  <mergeCells count="7">
    <mergeCell ref="A128:D128"/>
    <mergeCell ref="A8:D8"/>
    <mergeCell ref="B10:B12"/>
    <mergeCell ref="A2:D2"/>
    <mergeCell ref="A3:D3"/>
    <mergeCell ref="A6:D6"/>
    <mergeCell ref="A7:D7"/>
  </mergeCells>
  <pageMargins left="0.47" right="0.39" top="0.35" bottom="0.31" header="0.24" footer="0.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2017-02-28T02:20:36Z</cp:lastPrinted>
  <dcterms:created xsi:type="dcterms:W3CDTF">2017-02-27T06:42:58Z</dcterms:created>
  <dcterms:modified xsi:type="dcterms:W3CDTF">2017-02-28T02:24:01Z</dcterms:modified>
</cp:coreProperties>
</file>